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atos365.sharepoint.com/sites/100000894/Shared Documents/EGSE/_Clipboard/Riegler/Aucort-FH/"/>
    </mc:Choice>
  </mc:AlternateContent>
  <xr:revisionPtr revIDLastSave="71" documentId="8_{4C1A8004-0BE9-4E63-B226-86A34A5118A6}" xr6:coauthVersionLast="47" xr6:coauthVersionMax="47" xr10:uidLastSave="{6CF19CD5-08BF-42AB-9E7C-51684735C3D9}"/>
  <bookViews>
    <workbookView xWindow="-108" yWindow="-108" windowWidth="23256" windowHeight="12576" xr2:uid="{00000000-000D-0000-FFFF-FFFF00000000}"/>
  </bookViews>
  <sheets>
    <sheet name="MTBF FIDES-based SENS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S6" i="1"/>
  <c r="S7" i="1"/>
  <c r="S3" i="1"/>
  <c r="O6" i="1"/>
  <c r="O7" i="1"/>
  <c r="O3" i="1"/>
  <c r="M4" i="1"/>
  <c r="M5" i="1"/>
  <c r="M6" i="1"/>
  <c r="M7" i="1"/>
  <c r="M3" i="1"/>
  <c r="K7" i="1"/>
  <c r="K6" i="1"/>
  <c r="K4" i="1"/>
  <c r="K5" i="1"/>
  <c r="K3" i="1"/>
  <c r="I7" i="1"/>
  <c r="I6" i="1"/>
  <c r="I4" i="1"/>
  <c r="I5" i="1"/>
  <c r="I3" i="1"/>
  <c r="Q6" i="1"/>
  <c r="Q7" i="1"/>
  <c r="Q3" i="1"/>
</calcChain>
</file>

<file path=xl/sharedStrings.xml><?xml version="1.0" encoding="utf-8"?>
<sst xmlns="http://schemas.openxmlformats.org/spreadsheetml/2006/main" count="35" uniqueCount="25">
  <si>
    <t>MTBF FIDES-based SENSOR</t>
  </si>
  <si>
    <t>FIT unitary</t>
  </si>
  <si>
    <t>Quantity</t>
  </si>
  <si>
    <t>FIT x quantity</t>
  </si>
  <si>
    <t>MTBF (h)</t>
  </si>
  <si>
    <t>CPU board (COTS)</t>
  </si>
  <si>
    <t>FPGA board (COTS)</t>
  </si>
  <si>
    <t>Radio D3C board (Avantix) 108470</t>
  </si>
  <si>
    <t>Radio CK10 board (Avantix) 108578</t>
  </si>
  <si>
    <t>TOTAL</t>
  </si>
  <si>
    <t>EMC board (Avantix) 111923 - CEM</t>
  </si>
  <si>
    <t>FIT</t>
  </si>
  <si>
    <t>5407/5514</t>
  </si>
  <si>
    <t>7413/7424</t>
  </si>
  <si>
    <t>MTBF(h)</t>
  </si>
  <si>
    <t>7496/7530</t>
  </si>
  <si>
    <t>14229/14230</t>
  </si>
  <si>
    <t>EXAR
EN/IEC 61709 / SN29500
ground benign, +40°C, 8760h/year</t>
  </si>
  <si>
    <t>EXAR
EN/IEC 61709 / SN29500
ground mobile, +20°C, 120h/year</t>
  </si>
  <si>
    <t>EXAR
EN/IEC 61709 / SN29500
ground mobile, -4.5°C, 120h/year</t>
  </si>
  <si>
    <t>MTBF MIL-HDBK (h)
+20°C
8760h/per year</t>
  </si>
  <si>
    <t>MTBF MIL-HDBK (h)
-4.5°C
8760h/per year</t>
  </si>
  <si>
    <t>EXAR
MIL HDBK 217F
Fighter, +20°C, 8760h/year</t>
  </si>
  <si>
    <t>EXAR
MIL HDBK 217F 
Fighter, -4.5°C, 8760h/year</t>
  </si>
  <si>
    <t>EXAR
MIL HDBK 217F
ground benign, +40°C, 8760h/year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</si>
</sst>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0" tint="-0.34998626667073579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vertical="center"/>
    </xf>
    <xf numFmtId="1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1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1" fontId="3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/>
    </xf>
    <xf numFmtId="1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I9" sqref="I9"/>
    </sheetView>
  </sheetViews>
  <sheetFormatPr defaultColWidth="25" defaultRowHeight="30" customHeight="1" x14ac:dyDescent="0.3"/>
  <cols>
    <col min="1" max="1" width="32.88671875" customWidth="1"/>
    <col min="2" max="2" width="9.88671875" bestFit="1" customWidth="1"/>
    <col min="3" max="3" width="8.33203125" bestFit="1" customWidth="1"/>
    <col min="4" max="4" width="12.33203125" bestFit="1" customWidth="1"/>
    <col min="5" max="5" width="9.44140625" bestFit="1" customWidth="1"/>
    <col min="6" max="7" width="17.88671875" bestFit="1" customWidth="1"/>
    <col min="8" max="19" width="15.44140625" customWidth="1"/>
  </cols>
  <sheetData>
    <row r="1" spans="1:19" ht="58.2" customHeight="1" thickBot="1" x14ac:dyDescent="0.3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20</v>
      </c>
      <c r="G1" s="4" t="s">
        <v>21</v>
      </c>
      <c r="H1" s="13" t="s">
        <v>17</v>
      </c>
      <c r="I1" s="14"/>
      <c r="J1" s="13" t="s">
        <v>18</v>
      </c>
      <c r="K1" s="14"/>
      <c r="L1" s="13" t="s">
        <v>19</v>
      </c>
      <c r="M1" s="14"/>
      <c r="N1" s="16" t="s">
        <v>24</v>
      </c>
      <c r="O1" s="17"/>
      <c r="P1" s="16" t="s">
        <v>22</v>
      </c>
      <c r="Q1" s="17"/>
      <c r="R1" s="16" t="s">
        <v>23</v>
      </c>
      <c r="S1" s="17"/>
    </row>
    <row r="2" spans="1:19" ht="15" thickBot="1" x14ac:dyDescent="0.35">
      <c r="A2" s="9"/>
      <c r="B2" s="10"/>
      <c r="C2" s="10"/>
      <c r="D2" s="11"/>
      <c r="E2" s="12"/>
      <c r="F2" s="12"/>
      <c r="G2" s="12"/>
      <c r="H2" s="15" t="s">
        <v>11</v>
      </c>
      <c r="I2" s="15" t="s">
        <v>14</v>
      </c>
      <c r="J2" s="15" t="s">
        <v>11</v>
      </c>
      <c r="K2" s="15" t="s">
        <v>14</v>
      </c>
      <c r="L2" s="15" t="s">
        <v>11</v>
      </c>
      <c r="M2" s="15" t="s">
        <v>14</v>
      </c>
      <c r="N2" s="18" t="s">
        <v>11</v>
      </c>
      <c r="O2" s="18" t="s">
        <v>14</v>
      </c>
      <c r="P2" s="18" t="s">
        <v>11</v>
      </c>
      <c r="Q2" s="18" t="s">
        <v>14</v>
      </c>
      <c r="R2" s="18" t="s">
        <v>11</v>
      </c>
      <c r="S2" s="18" t="s">
        <v>14</v>
      </c>
    </row>
    <row r="3" spans="1:19" ht="15" thickBot="1" x14ac:dyDescent="0.35">
      <c r="A3" s="5" t="s">
        <v>10</v>
      </c>
      <c r="B3" s="6">
        <v>159.5</v>
      </c>
      <c r="C3" s="6">
        <v>1</v>
      </c>
      <c r="D3" s="6">
        <v>159.5</v>
      </c>
      <c r="E3" s="6">
        <v>6269592.5</v>
      </c>
      <c r="F3" s="19">
        <v>5058.7318770930506</v>
      </c>
      <c r="G3" s="19">
        <v>11036.309458117203</v>
      </c>
      <c r="H3" s="21">
        <v>31039</v>
      </c>
      <c r="I3" s="22">
        <f>(1/H3)*10*10*10*10*10*10*10*10*10</f>
        <v>32217.532781339607</v>
      </c>
      <c r="J3" s="21">
        <v>1112</v>
      </c>
      <c r="K3" s="22">
        <f>(1/J3)*10*10*10*10*10*10*10*10*10</f>
        <v>899280.57553956821</v>
      </c>
      <c r="L3" s="21">
        <v>587.29999999999995</v>
      </c>
      <c r="M3" s="22">
        <f>(1/L3)*10*10*10*10*10*10*10*10*10</f>
        <v>1702707.3046143372</v>
      </c>
      <c r="N3" s="23">
        <v>349172</v>
      </c>
      <c r="O3" s="24">
        <f>(1/N3)*10*10*10*10*10*10*10*10*10</f>
        <v>2863.9180690318813</v>
      </c>
      <c r="P3" s="23">
        <v>197678</v>
      </c>
      <c r="Q3" s="24">
        <f>(1/P3)*10*10*10*10*10*10*10*10*10</f>
        <v>5058.7318770930506</v>
      </c>
      <c r="R3" s="23">
        <v>90610</v>
      </c>
      <c r="S3" s="24">
        <f>(1/R3)*10*10*10*10*10*10*10*10*10</f>
        <v>11036.309458117203</v>
      </c>
    </row>
    <row r="4" spans="1:19" ht="15" thickBot="1" x14ac:dyDescent="0.35">
      <c r="A4" s="5" t="s">
        <v>5</v>
      </c>
      <c r="B4" s="6">
        <v>1206.3</v>
      </c>
      <c r="C4" s="6">
        <v>1</v>
      </c>
      <c r="D4" s="6">
        <v>1206.3</v>
      </c>
      <c r="E4" s="6">
        <v>828981.2</v>
      </c>
      <c r="F4" s="20">
        <v>305800</v>
      </c>
      <c r="G4" s="20">
        <v>305800</v>
      </c>
      <c r="H4" s="21">
        <v>1206</v>
      </c>
      <c r="I4" s="22">
        <f t="shared" ref="I4:I5" si="0">(1/H4)*10*10*10*10*10*10*10*10*10</f>
        <v>829187.39635157539</v>
      </c>
      <c r="J4" s="21">
        <v>1206</v>
      </c>
      <c r="K4" s="22">
        <f t="shared" ref="K4:K5" si="1">(1/J4)*10*10*10*10*10*10*10*10*10</f>
        <v>829187.39635157539</v>
      </c>
      <c r="L4" s="21">
        <v>1206</v>
      </c>
      <c r="M4" s="22">
        <f t="shared" ref="M4:M7" si="2">(1/L4)*10*10*10*10*10*10*10*10*10</f>
        <v>829187.39635157539</v>
      </c>
      <c r="N4" s="25">
        <v>3270</v>
      </c>
      <c r="O4" s="26">
        <f>(1/N4)*10*10*10*10*10*10*10*10*10</f>
        <v>305810.39755351684</v>
      </c>
      <c r="P4" s="27">
        <v>3270</v>
      </c>
      <c r="Q4" s="27">
        <v>305800</v>
      </c>
      <c r="R4" s="27">
        <v>3270</v>
      </c>
      <c r="S4" s="27">
        <v>305800</v>
      </c>
    </row>
    <row r="5" spans="1:19" ht="15" thickBot="1" x14ac:dyDescent="0.35">
      <c r="A5" s="5" t="s">
        <v>6</v>
      </c>
      <c r="B5" s="6">
        <v>2007.9</v>
      </c>
      <c r="C5" s="6">
        <v>1</v>
      </c>
      <c r="D5" s="6">
        <v>2007.9</v>
      </c>
      <c r="E5" s="6">
        <v>498032.8</v>
      </c>
      <c r="F5" s="20">
        <v>96700</v>
      </c>
      <c r="G5" s="20">
        <v>96700</v>
      </c>
      <c r="H5" s="21">
        <v>2008</v>
      </c>
      <c r="I5" s="22">
        <f t="shared" si="0"/>
        <v>498007.96812749002</v>
      </c>
      <c r="J5" s="21">
        <v>2008</v>
      </c>
      <c r="K5" s="22">
        <f t="shared" si="1"/>
        <v>498007.96812749002</v>
      </c>
      <c r="L5" s="21">
        <v>2008</v>
      </c>
      <c r="M5" s="22">
        <f t="shared" si="2"/>
        <v>498007.96812749002</v>
      </c>
      <c r="N5" s="25">
        <v>10341</v>
      </c>
      <c r="O5" s="26">
        <f>(1/N5)*10*10*10*10*10*10*10*10*10</f>
        <v>96702.446571898254</v>
      </c>
      <c r="P5" s="27">
        <v>10341</v>
      </c>
      <c r="Q5" s="27">
        <v>96700</v>
      </c>
      <c r="R5" s="27">
        <v>10341</v>
      </c>
      <c r="S5" s="27">
        <v>96700</v>
      </c>
    </row>
    <row r="6" spans="1:19" ht="15" thickBot="1" x14ac:dyDescent="0.35">
      <c r="A6" s="5" t="s">
        <v>7</v>
      </c>
      <c r="B6" s="6">
        <v>214.94</v>
      </c>
      <c r="C6" s="6">
        <v>6</v>
      </c>
      <c r="D6" s="6">
        <v>1289.6400000000001</v>
      </c>
      <c r="E6" s="6">
        <v>775410.2</v>
      </c>
      <c r="F6" s="19">
        <v>9060.9256641658521</v>
      </c>
      <c r="G6" s="19">
        <v>10110.814527218314</v>
      </c>
      <c r="H6" s="21" t="s">
        <v>12</v>
      </c>
      <c r="I6" s="22">
        <f>(1/5514)*10*10*10*10*10*10*10*10*10</f>
        <v>181356.54697134567</v>
      </c>
      <c r="J6" s="21" t="s">
        <v>15</v>
      </c>
      <c r="K6" s="22">
        <f>(1/7530)*10*10*10*10*10*10*10*10*10</f>
        <v>132802.12483399734</v>
      </c>
      <c r="L6" s="21">
        <v>7346</v>
      </c>
      <c r="M6" s="22">
        <f t="shared" si="2"/>
        <v>136128.50530901173</v>
      </c>
      <c r="N6" s="23">
        <v>30630</v>
      </c>
      <c r="O6" s="24">
        <f t="shared" ref="O6:O7" si="3">(1/N6)*10*10*10*10*10*10*10*10*10</f>
        <v>32647.730982696703</v>
      </c>
      <c r="P6" s="23">
        <v>110364</v>
      </c>
      <c r="Q6" s="24">
        <f t="shared" ref="Q6:Q7" si="4">(1/P6)*10*10*10*10*10*10*10*10*10</f>
        <v>9060.9256641658521</v>
      </c>
      <c r="R6" s="23">
        <v>98904</v>
      </c>
      <c r="S6" s="24">
        <f t="shared" ref="S6:S7" si="5">(1/R6)*10*10*10*10*10*10*10*10*10</f>
        <v>10110.814527218314</v>
      </c>
    </row>
    <row r="7" spans="1:19" ht="15" thickBot="1" x14ac:dyDescent="0.35">
      <c r="A7" s="5" t="s">
        <v>8</v>
      </c>
      <c r="B7" s="6">
        <v>134.69</v>
      </c>
      <c r="C7" s="6">
        <v>1</v>
      </c>
      <c r="D7" s="6">
        <v>134.69</v>
      </c>
      <c r="E7" s="6">
        <v>7424456.2000000002</v>
      </c>
      <c r="F7" s="19">
        <v>10221.186475326056</v>
      </c>
      <c r="G7" s="19">
        <v>12286.370728950376</v>
      </c>
      <c r="H7" s="21" t="s">
        <v>13</v>
      </c>
      <c r="I7" s="22">
        <f>(1/7424)*10*10*10*10*10*10*10*10*10</f>
        <v>134698.27586206896</v>
      </c>
      <c r="J7" s="21" t="s">
        <v>16</v>
      </c>
      <c r="K7" s="22">
        <f>(1/14230)*10*10*10*10*10*10*10*10*10</f>
        <v>70274.068868587507</v>
      </c>
      <c r="L7" s="21">
        <v>14070</v>
      </c>
      <c r="M7" s="22">
        <f t="shared" si="2"/>
        <v>71073.205401563609</v>
      </c>
      <c r="N7" s="23">
        <v>43001</v>
      </c>
      <c r="O7" s="24">
        <f t="shared" si="3"/>
        <v>23255.273133182949</v>
      </c>
      <c r="P7" s="23">
        <v>97836</v>
      </c>
      <c r="Q7" s="24">
        <f t="shared" si="4"/>
        <v>10221.186475326056</v>
      </c>
      <c r="R7" s="23">
        <v>81391</v>
      </c>
      <c r="S7" s="24">
        <f t="shared" si="5"/>
        <v>12286.370728950376</v>
      </c>
    </row>
    <row r="8" spans="1:19" ht="15" thickBot="1" x14ac:dyDescent="0.35">
      <c r="A8" s="7" t="s">
        <v>9</v>
      </c>
      <c r="B8" s="8"/>
      <c r="C8" s="8"/>
      <c r="D8" s="6">
        <v>4798.03</v>
      </c>
      <c r="E8" s="6">
        <v>208418.9</v>
      </c>
      <c r="F8" s="21">
        <v>1030</v>
      </c>
      <c r="G8" s="21">
        <v>1284</v>
      </c>
      <c r="H8" s="21">
        <v>74437</v>
      </c>
      <c r="I8" s="21">
        <v>13434</v>
      </c>
      <c r="J8" s="21">
        <v>63633</v>
      </c>
      <c r="K8" s="21">
        <v>15715</v>
      </c>
      <c r="L8" s="21">
        <v>61947</v>
      </c>
      <c r="M8" s="21">
        <v>16143</v>
      </c>
      <c r="N8" s="23">
        <v>589564</v>
      </c>
      <c r="O8" s="23">
        <v>1696</v>
      </c>
      <c r="P8" s="23">
        <v>971308</v>
      </c>
      <c r="Q8" s="23">
        <v>1030</v>
      </c>
      <c r="R8" s="23">
        <v>779037</v>
      </c>
      <c r="S8" s="23">
        <v>1284</v>
      </c>
    </row>
  </sheetData>
  <mergeCells count="6">
    <mergeCell ref="H1:I1"/>
    <mergeCell ref="J1:K1"/>
    <mergeCell ref="L1:M1"/>
    <mergeCell ref="N1:O1"/>
    <mergeCell ref="P1:Q1"/>
    <mergeCell ref="R1:S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D7F84807B0CD41A3C31C94B07BB340" ma:contentTypeVersion="14" ma:contentTypeDescription="Create a new document." ma:contentTypeScope="" ma:versionID="b1f78c4843f473faa0c73bb606bf6f5f">
  <xsd:schema xmlns:xsd="http://www.w3.org/2001/XMLSchema" xmlns:xs="http://www.w3.org/2001/XMLSchema" xmlns:p="http://schemas.microsoft.com/office/2006/metadata/properties" xmlns:ns2="d2fe507c-40ae-4afb-8d4e-08857d630896" xmlns:ns3="a911b59a-ed4a-4208-ab02-1982f3b62c54" targetNamespace="http://schemas.microsoft.com/office/2006/metadata/properties" ma:root="true" ma:fieldsID="1e5f2efa30b28608de97c42357e536dd" ns2:_="" ns3:_="">
    <xsd:import namespace="d2fe507c-40ae-4afb-8d4e-08857d630896"/>
    <xsd:import namespace="a911b59a-ed4a-4208-ab02-1982f3b62c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e507c-40ae-4afb-8d4e-08857d6308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1b59a-ed4a-4208-ab02-1982f3b62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2fe507c-40ae-4afb-8d4e-08857d630896">S54V33WTCRKZ-1372341857-101877</_dlc_DocId>
    <_dlc_DocIdUrl xmlns="d2fe507c-40ae-4afb-8d4e-08857d630896">
      <Url>https://atos365.sharepoint.com/sites/100000894/_layouts/15/DocIdRedir.aspx?ID=S54V33WTCRKZ-1372341857-101877</Url>
      <Description>S54V33WTCRKZ-1372341857-101877</Description>
    </_dlc_DocIdUrl>
  </documentManagement>
</p:properties>
</file>

<file path=customXml/itemProps1.xml><?xml version="1.0" encoding="utf-8"?>
<ds:datastoreItem xmlns:ds="http://schemas.openxmlformats.org/officeDocument/2006/customXml" ds:itemID="{569A5D0E-119B-4FAB-8A59-E5F5138A7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839AC-44EC-43E4-A788-CCF8D59296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81AA6A2-9F80-42E6-A723-3F96C7F3F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e507c-40ae-4afb-8d4e-08857d630896"/>
    <ds:schemaRef ds:uri="a911b59a-ed4a-4208-ab02-1982f3b62c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9C3021-80E1-4C29-99F4-4CCCD36A460B}">
  <ds:schemaRefs>
    <ds:schemaRef ds:uri="http://schemas.microsoft.com/office/2006/metadata/properties"/>
    <ds:schemaRef ds:uri="http://schemas.microsoft.com/office/infopath/2007/PartnerControls"/>
    <ds:schemaRef ds:uri="d2fe507c-40ae-4afb-8d4e-08857d6308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MTBF FIDES-based SENSOR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Riegler, Johann</dc:creator>
  <cp:lastModifiedBy>Johann</cp:lastModifiedBy>
  <dcterms:created xsi:type="dcterms:W3CDTF">2015-06-05T18:19:34Z</dcterms:created>
  <dcterms:modified xsi:type="dcterms:W3CDTF">2022-01-29T10:49:02Z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0x0101009BD7F84807B0CD41A3C31C94B07BB340</vt:lpwstr>
  </property>
  <property fmtid="{D5CDD505-2E9C-101B-9397-08002B2CF9AE}" pid="3" name="_dlc_DocIdItemGuid">
    <vt:lpwstr>b8ce9db6-d4fd-4c88-b77e-072e1ce3c475</vt:lpwstr>
  </property>
</Properties>
</file>